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640" windowHeight="12945" tabRatio="607" activeTab="0"/>
  </bookViews>
  <sheets>
    <sheet name="KSS" sheetId="1" r:id="rId1"/>
  </sheets>
  <definedNames/>
  <calcPr fullCalcOnLoad="1"/>
</workbook>
</file>

<file path=xl/sharedStrings.xml><?xml version="1.0" encoding="utf-8"?>
<sst xmlns="http://schemas.openxmlformats.org/spreadsheetml/2006/main" count="260" uniqueCount="198">
  <si>
    <t>Наименование на работите</t>
  </si>
  <si>
    <t>по</t>
  </si>
  <si>
    <t>и указанията на отчетните</t>
  </si>
  <si>
    <t>ред</t>
  </si>
  <si>
    <t>елементи</t>
  </si>
  <si>
    <t>м1</t>
  </si>
  <si>
    <t>м3</t>
  </si>
  <si>
    <t>м2</t>
  </si>
  <si>
    <t>№</t>
  </si>
  <si>
    <t>Един.</t>
  </si>
  <si>
    <t>коли-</t>
  </si>
  <si>
    <t>мярка</t>
  </si>
  <si>
    <t>чество</t>
  </si>
  <si>
    <t>бр</t>
  </si>
  <si>
    <t>мсм</t>
  </si>
  <si>
    <t>с/ст на</t>
  </si>
  <si>
    <t>цена</t>
  </si>
  <si>
    <t>извърш.</t>
  </si>
  <si>
    <t>работа</t>
  </si>
  <si>
    <t>Рязане на асфалтова настилка</t>
  </si>
  <si>
    <t>Разкъртване на асфалтова настилка - механизирано</t>
  </si>
  <si>
    <t>Валиране и подравнявяне пътно легло</t>
  </si>
  <si>
    <t>Монтаж и демонтаж на плътна ограда</t>
  </si>
  <si>
    <t>Информационно табло</t>
  </si>
  <si>
    <t>РЕКАПИТУЛАЦИЯ</t>
  </si>
  <si>
    <t>ПРЕДСТАВИТЕЛ НА ИЗПЪЛНИТЕЛЯ:</t>
  </si>
  <si>
    <t>Натоварване и извозване строителни отпадъци на депо, вкл. разриване</t>
  </si>
  <si>
    <t>Полиетиленова ограждаща лента</t>
  </si>
  <si>
    <t>Химическа тоалетна - преносима (наем/ месец)</t>
  </si>
  <si>
    <t>Преносим контейнер за санитарно-битови нужди (наем/ месец)</t>
  </si>
  <si>
    <t>Мигаща светлина на стойка</t>
  </si>
  <si>
    <t xml:space="preserve">Пътен знак С3.1 </t>
  </si>
  <si>
    <t>Ръчен укрепен изкоп с ширина до 4,00м и дълбочина до 2.00м</t>
  </si>
  <si>
    <t>Ръчен укрепен изкоп с ширина до 4,00м и дълбочина до 4,00м</t>
  </si>
  <si>
    <t>Ръчен укрепен изкоп с ширина до 4,00м и дълбочина до 6.00м</t>
  </si>
  <si>
    <t>Превоз излишни земни маси на депо включително механизирано натоварване и разриване</t>
  </si>
  <si>
    <t>Водочерпене по време на строителството с помпа по-малка или равна на Q=300л/мин</t>
  </si>
  <si>
    <t>8</t>
  </si>
  <si>
    <t>9</t>
  </si>
  <si>
    <t>10</t>
  </si>
  <si>
    <t>11</t>
  </si>
  <si>
    <t>13</t>
  </si>
  <si>
    <t>14</t>
  </si>
  <si>
    <t>15</t>
  </si>
  <si>
    <t>20</t>
  </si>
  <si>
    <t>26</t>
  </si>
  <si>
    <t>38</t>
  </si>
  <si>
    <t>43</t>
  </si>
  <si>
    <t>45</t>
  </si>
  <si>
    <t>46</t>
  </si>
  <si>
    <t>48</t>
  </si>
  <si>
    <t>49</t>
  </si>
  <si>
    <t>50</t>
  </si>
  <si>
    <t>Полагане битумизирана основа</t>
  </si>
  <si>
    <t>т</t>
  </si>
  <si>
    <t>Полагане асфалтобетон неплътна смес</t>
  </si>
  <si>
    <t>Полагане асфалтобетон плътна смес</t>
  </si>
  <si>
    <t>Възстановяване съществ.бетонови бордюри, вкл.бетонова основа</t>
  </si>
  <si>
    <t>ПОДГОТВИТЕЛНИ РАБОТИ</t>
  </si>
  <si>
    <t>ЗЕМНИ РАБОТИ</t>
  </si>
  <si>
    <t xml:space="preserve"> СТРОИТЕЛНИ РАБОТИ</t>
  </si>
  <si>
    <t xml:space="preserve"> ПЪТНА ЧАСТ</t>
  </si>
  <si>
    <t xml:space="preserve"> ВРЕМЕННА ОРГАНИЗАЦИЯ НА ДВИЖЕНИЕТО</t>
  </si>
  <si>
    <t xml:space="preserve"> ПЛАН ЗА БЕЗОПАСНОСТ И ЗДРАВЕ</t>
  </si>
  <si>
    <t>Полагане нови бетонови бордюри 18/35/100, вкл.бетонова основа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</si>
  <si>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</si>
  <si>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t>
  </si>
  <si>
    <t>30</t>
  </si>
  <si>
    <t>35</t>
  </si>
  <si>
    <t>36</t>
  </si>
  <si>
    <t>37</t>
  </si>
  <si>
    <t>39</t>
  </si>
  <si>
    <t>40</t>
  </si>
  <si>
    <t>41</t>
  </si>
  <si>
    <t>42</t>
  </si>
  <si>
    <t>44</t>
  </si>
  <si>
    <t>47</t>
  </si>
  <si>
    <t>Доставка и монтаж на плътно четиристранно релсово точково (на шахти) укрепване и разкрепване в изкоп  с дълбочина от 0,00м до 8.00м</t>
  </si>
  <si>
    <t>Инспекция на проводи</t>
  </si>
  <si>
    <t>МОНТАЖНИ РАБОТИ</t>
  </si>
  <si>
    <t>Дезинфекция на водопровод до ф 1000 с реагент със съдържание на хлор</t>
  </si>
  <si>
    <t>Изпитване на водопровод до ф 1000</t>
  </si>
  <si>
    <t>Пътен знак от група А23  на стойка</t>
  </si>
  <si>
    <t>Пътен знак от група В24 и В26 на стойка</t>
  </si>
  <si>
    <t>Пътен знак Г9 и Г10   на стойка</t>
  </si>
  <si>
    <t>Пътен знак  Ж15 на стойка</t>
  </si>
  <si>
    <t xml:space="preserve">Пътен знак С4.3 и С4.4 </t>
  </si>
  <si>
    <t>Разкъртване на бетонови бордюри</t>
  </si>
  <si>
    <t>Механизирано почистване на участъците на водопровода, предвидени за рехабилитация от наслоените утайки, с водна струя под налягане, вкл. натоварване и извозване на депо</t>
  </si>
  <si>
    <t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t>
  </si>
  <si>
    <t>КОЛИЧЕСТВЕНО-СТОЙНОСТНА СМЕТКА</t>
  </si>
  <si>
    <t>Заливане фуги с асфалтова смес</t>
  </si>
  <si>
    <t>Код</t>
  </si>
  <si>
    <t>Механизирано почистване на дъното на съществуващата вод.шахта от наслоените утайки, с водна струя под налягане, вкл. натоварване и извозване на депо</t>
  </si>
  <si>
    <t>PVC оранжева мрежа за ограждане на проходите за пешеходци</t>
  </si>
  <si>
    <t>Разкъртване на тротоарна асфалтова настилка - механизирано</t>
  </si>
  <si>
    <t>Полагане бетонови градински бордюри 8/16/50, вкл.бетонова основа</t>
  </si>
  <si>
    <t>Пътен знак Т17 с текст "Обход за пешеходци"</t>
  </si>
  <si>
    <t>CCTV инспекция (видеонаблюдение) на участъците на водопровода ф900 СТ, предвидени за рехабилитация  (задължително се записва и записите се предоставят на Възложителя)</t>
  </si>
  <si>
    <t>CCTV инспекция (видеонаблюдение) на рехабилитираните участъци на водопровода за оценка на монтираната облицовка (задължително се записва и записите се предоставят на Възложителя)</t>
  </si>
  <si>
    <t>19.Т.01.</t>
  </si>
  <si>
    <t>19.Т.01.001</t>
  </si>
  <si>
    <t>19.Т.01.002</t>
  </si>
  <si>
    <t>19.Т.01.003</t>
  </si>
  <si>
    <t>19.Т.01.004</t>
  </si>
  <si>
    <t>19.Т.01.005</t>
  </si>
  <si>
    <t>19.Т.01.006</t>
  </si>
  <si>
    <t>19.Т.01.007</t>
  </si>
  <si>
    <t>ОБЩО 19.Т.01:</t>
  </si>
  <si>
    <t>19.Т.02.</t>
  </si>
  <si>
    <t>19.Т.02.001</t>
  </si>
  <si>
    <t>19.Т.02.002</t>
  </si>
  <si>
    <t>19.Т.02.003</t>
  </si>
  <si>
    <t>19.Т.02.004</t>
  </si>
  <si>
    <t>19.Т.02.005</t>
  </si>
  <si>
    <t>19.Т.02.006</t>
  </si>
  <si>
    <t>19.Т.02.007</t>
  </si>
  <si>
    <t>19.Т.02.008</t>
  </si>
  <si>
    <t>19.Т.02.009</t>
  </si>
  <si>
    <t>ОБЩО 19.Т.02:</t>
  </si>
  <si>
    <t>19.Т.03.</t>
  </si>
  <si>
    <t>19.Т.03.001</t>
  </si>
  <si>
    <t>ОБЩО 19.Т.03:</t>
  </si>
  <si>
    <t>19.Т.04.</t>
  </si>
  <si>
    <t>ОБЩО 19.Т.04:</t>
  </si>
  <si>
    <t>19.Т.04.001</t>
  </si>
  <si>
    <t>19.Т.04.002</t>
  </si>
  <si>
    <t>19.Т.04.003</t>
  </si>
  <si>
    <t>19.Т.04.004</t>
  </si>
  <si>
    <t>19.Т.04.005</t>
  </si>
  <si>
    <t>19.Т.05.</t>
  </si>
  <si>
    <t>19.Т.05.001</t>
  </si>
  <si>
    <t>19.Т.05.002</t>
  </si>
  <si>
    <t>19.Т.05.003</t>
  </si>
  <si>
    <t>19.Т.05.004</t>
  </si>
  <si>
    <t>19.Т.05.005</t>
  </si>
  <si>
    <t>19.Т.05.006</t>
  </si>
  <si>
    <t>19.Т.05.007</t>
  </si>
  <si>
    <t>19.Т.05.008</t>
  </si>
  <si>
    <t>19.Т.05.009</t>
  </si>
  <si>
    <t>ОБЩО 19.Т.05:</t>
  </si>
  <si>
    <t>19.Т.06.</t>
  </si>
  <si>
    <t>19.Т.06.001</t>
  </si>
  <si>
    <t>19.Т.06.002</t>
  </si>
  <si>
    <t>19.Т.06.003</t>
  </si>
  <si>
    <t>19.Т.06.004</t>
  </si>
  <si>
    <t>19.Т.06.005</t>
  </si>
  <si>
    <t>19.Т.06.006</t>
  </si>
  <si>
    <t>19.Т.06.007</t>
  </si>
  <si>
    <t>19.Т.06.008</t>
  </si>
  <si>
    <t>19.Т.06.009</t>
  </si>
  <si>
    <t>19.Т.06.010</t>
  </si>
  <si>
    <t>ОБЩО 19.Т.06:</t>
  </si>
  <si>
    <t>19.Т.07.</t>
  </si>
  <si>
    <t>19.Т.07.001</t>
  </si>
  <si>
    <t>19.Т.07.002</t>
  </si>
  <si>
    <t>19.Т.07.003</t>
  </si>
  <si>
    <t>19.Т.07.004</t>
  </si>
  <si>
    <t>ОБЩО 19.Т.07:</t>
  </si>
  <si>
    <t>19.Т.08.</t>
  </si>
  <si>
    <t>19.Т.08.001</t>
  </si>
  <si>
    <t>19.Т.08.002</t>
  </si>
  <si>
    <t>19.Т.08.003</t>
  </si>
  <si>
    <t>ОБЩО 19.Т.08:</t>
  </si>
  <si>
    <t>12</t>
  </si>
  <si>
    <t>16</t>
  </si>
  <si>
    <t>Обратно засипване с мека пръст от отвал, вкл. уплътняване</t>
  </si>
  <si>
    <t>19.Т.02.010</t>
  </si>
  <si>
    <t>19.Т.02.011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</si>
  <si>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</si>
  <si>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</si>
  <si>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</si>
  <si>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</si>
  <si>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</si>
  <si>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</si>
  <si>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</si>
  <si>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</si>
  <si>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</si>
  <si>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</si>
  <si>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</si>
  <si>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</si>
  <si>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</si>
  <si>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</si>
  <si>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</si>
  <si>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ОБЕКТ: „Рехабилитация на участък от довеждащ водопровод Ф900 СТ 1926 г. за р-р „Лозенец“ по технология „Облицовка с втвърдяване на място“ (CIPP) - източно платно на бул. „Симеоновско шосе“, при моста на р. „Драгалевска“, СО, р-н „Изгрев““</t>
  </si>
  <si>
    <t>Рехабилитация на ф900 СТ по технология "Облицовка с втвърдяване на място (CIPP)" включително: 
 - доставка и монтаж на облицовката и всички необходими материали;
 - отрязване и демонтаж на парчета от съществуващия водопровод Ф900 СТ, за осигуряване на възможност за подаване и приемане на облицовъчния материал в участъците предвидени за рехабилитация;
 - доставка и монтаж на всички необходими тръбни парчета и фасонни части от стомана, фланци, уплътнители, болтове, гайки, шайби, шпилки и др., необходими за свързването на рехабилитираните участъци със съществуващия водопропровод Ф900 СТ.
(Чрез новите тръбни парчета и фасонни части от стомана, които са предвидени за монтаж в съществуващата водопроводна шахта от стомано-бетон, трябва да се възстановят: ревизионен отвор Ф600; изпускател Ф200 и изпускател Ф100, съгласно схемите и изискванията, описани в работните чертежи.)</t>
  </si>
  <si>
    <t>Демонтаж и монтаж на същ.СК Ду 200</t>
  </si>
  <si>
    <t>Почистване на вътрешната повърхност на водопровода ф900 СТ от следи от корозия с водна стуя под  високо налягане, вкл. натоварване, извозване на отпадната вода до депо</t>
  </si>
  <si>
    <t>Демонтаж и монтаж на същ.СК Ду 100 вкл. шиш</t>
  </si>
  <si>
    <r>
      <t xml:space="preserve">Машинен изкоп с багер на транспорт вкл. извозване на депо и разриване при дълбочина на изкопа от 0,00 до 5.00 м. (важи </t>
    </r>
    <r>
      <rPr>
        <sz val="12"/>
        <rFont val="Times New Roman"/>
        <family val="1"/>
      </rPr>
      <t>за пласта със средна дълбочина до 5,00м. в участъка)</t>
    </r>
  </si>
  <si>
    <r>
      <t xml:space="preserve">Машинен изкоп с багер на транспорт вкл. извозване на депо и разриване при дълбочина на изкопа над 5.01 м. (важи </t>
    </r>
    <r>
      <rPr>
        <sz val="12"/>
        <rFont val="Times New Roman"/>
        <family val="1"/>
      </rPr>
      <t>за пласта от 5,01 м. до определената средна дълбочина в участъка)</t>
    </r>
  </si>
  <si>
    <t>Машинен изкоп с багер на отвал при две утежн.условия с дълбочина до 4.00м</t>
  </si>
  <si>
    <t xml:space="preserve">Временни запушалки на отворите на същ. водопровод Ф900 СТ, срещу навлизане на външна вода, или други обекти в него </t>
  </si>
  <si>
    <t>19.Т.04.006</t>
  </si>
  <si>
    <t>51</t>
  </si>
  <si>
    <t>Обща оферирана стойност за обекта (сума по позиции от 1 до 51 вкл.) - БЕЗ непредвидени разходи:</t>
  </si>
  <si>
    <t>Непредвидени разходи в рамер на 5% от общата оферирана стойност за обекта по позиция 52:</t>
  </si>
  <si>
    <t>ОБЩА  СТОЙНОСТ на договора с включени непредвидени разходи (сума от позиции 52 и 53):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</si>
</sst>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;;;"/>
    <numFmt numFmtId="178" formatCode="0.0000"/>
  </numFmts>
  <fonts count="48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vertical="center" wrapText="1"/>
    </xf>
    <xf numFmtId="2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2" fontId="6" fillId="0" borderId="2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vertical="center"/>
    </xf>
    <xf numFmtId="2" fontId="6" fillId="33" borderId="18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8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6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2" fontId="6" fillId="33" borderId="18" xfId="0" applyNumberFormat="1" applyFont="1" applyFill="1" applyBorder="1" applyAlignment="1">
      <alignment vertical="center"/>
    </xf>
    <xf numFmtId="2" fontId="6" fillId="33" borderId="2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2" fontId="6" fillId="33" borderId="18" xfId="0" applyNumberFormat="1" applyFont="1" applyFill="1" applyBorder="1" applyAlignment="1">
      <alignment horizontal="right" vertical="center"/>
    </xf>
    <xf numFmtId="0" fontId="6" fillId="0" borderId="18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2" fontId="6" fillId="0" borderId="18" xfId="0" applyNumberFormat="1" applyFont="1" applyBorder="1" applyAlignment="1">
      <alignment/>
    </xf>
    <xf numFmtId="0" fontId="6" fillId="0" borderId="18" xfId="57" applyFont="1" applyFill="1" applyBorder="1" applyAlignment="1">
      <alignment vertical="center" wrapText="1"/>
      <protection/>
    </xf>
    <xf numFmtId="0" fontId="6" fillId="0" borderId="18" xfId="57" applyFont="1" applyFill="1" applyBorder="1" applyAlignment="1">
      <alignment horizontal="left" vertical="center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/>
      <protection/>
    </xf>
    <xf numFmtId="2" fontId="46" fillId="0" borderId="18" xfId="0" applyNumberFormat="1" applyFont="1" applyFill="1" applyBorder="1" applyAlignment="1">
      <alignment vertical="center" wrapText="1"/>
    </xf>
    <xf numFmtId="2" fontId="46" fillId="0" borderId="24" xfId="0" applyNumberFormat="1" applyFont="1" applyBorder="1" applyAlignment="1">
      <alignment horizontal="right" vertical="center"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left" wrapText="1"/>
    </xf>
    <xf numFmtId="2" fontId="7" fillId="34" borderId="18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7" fillId="34" borderId="18" xfId="57" applyNumberFormat="1" applyFont="1" applyFill="1" applyBorder="1" applyAlignment="1">
      <alignment horizontal="center" wrapText="1"/>
      <protection/>
    </xf>
    <xf numFmtId="0" fontId="6" fillId="0" borderId="18" xfId="57" applyFont="1" applyFill="1" applyBorder="1" applyAlignment="1">
      <alignment wrapText="1"/>
      <protection/>
    </xf>
    <xf numFmtId="0" fontId="6" fillId="0" borderId="33" xfId="57" applyFont="1" applyFill="1" applyBorder="1" applyAlignment="1">
      <alignment horizontal="left" vertical="center" wrapText="1"/>
      <protection/>
    </xf>
    <xf numFmtId="0" fontId="6" fillId="0" borderId="26" xfId="57" applyFont="1" applyFill="1" applyBorder="1" applyAlignment="1">
      <alignment horizontal="left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2" fontId="7" fillId="33" borderId="18" xfId="57" applyNumberFormat="1" applyFont="1" applyFill="1" applyBorder="1" applyAlignment="1">
      <alignment horizontal="center" vertical="center" wrapText="1"/>
      <protection/>
    </xf>
    <xf numFmtId="2" fontId="7" fillId="33" borderId="18" xfId="57" applyNumberFormat="1" applyFont="1" applyFill="1" applyBorder="1" applyAlignment="1">
      <alignment horizontal="left" wrapText="1"/>
      <protection/>
    </xf>
    <xf numFmtId="2" fontId="7" fillId="33" borderId="18" xfId="57" applyNumberFormat="1" applyFont="1" applyFill="1" applyBorder="1" applyAlignment="1">
      <alignment horizontal="left" vertical="center" wrapText="1"/>
      <protection/>
    </xf>
    <xf numFmtId="0" fontId="46" fillId="0" borderId="26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/>
    </xf>
    <xf numFmtId="2" fontId="46" fillId="0" borderId="26" xfId="0" applyNumberFormat="1" applyFont="1" applyBorder="1" applyAlignment="1">
      <alignment horizontal="right"/>
    </xf>
    <xf numFmtId="49" fontId="46" fillId="0" borderId="18" xfId="0" applyNumberFormat="1" applyFont="1" applyFill="1" applyBorder="1" applyAlignment="1">
      <alignment horizontal="center" vertical="distributed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left" vertical="center" wrapText="1"/>
    </xf>
    <xf numFmtId="2" fontId="46" fillId="33" borderId="18" xfId="0" applyNumberFormat="1" applyFont="1" applyFill="1" applyBorder="1" applyAlignment="1">
      <alignment vertical="center" wrapText="1"/>
    </xf>
    <xf numFmtId="0" fontId="46" fillId="0" borderId="18" xfId="57" applyFont="1" applyFill="1" applyBorder="1" applyAlignment="1">
      <alignment vertical="center" wrapText="1"/>
      <protection/>
    </xf>
    <xf numFmtId="0" fontId="46" fillId="0" borderId="18" xfId="57" applyFont="1" applyFill="1" applyBorder="1" applyAlignment="1">
      <alignment horizontal="center" vertical="center"/>
      <protection/>
    </xf>
    <xf numFmtId="0" fontId="46" fillId="0" borderId="18" xfId="57" applyFont="1" applyFill="1" applyBorder="1" applyAlignment="1">
      <alignment horizontal="left" vertical="center" wrapText="1"/>
      <protection/>
    </xf>
    <xf numFmtId="2" fontId="46" fillId="0" borderId="26" xfId="0" applyNumberFormat="1" applyFont="1" applyBorder="1" applyAlignment="1">
      <alignment horizontal="right" vertical="center"/>
    </xf>
    <xf numFmtId="0" fontId="46" fillId="0" borderId="18" xfId="57" applyFont="1" applyFill="1" applyBorder="1" applyAlignment="1">
      <alignment horizontal="left" vertical="center"/>
      <protection/>
    </xf>
    <xf numFmtId="2" fontId="46" fillId="33" borderId="18" xfId="0" applyNumberFormat="1" applyFont="1" applyFill="1" applyBorder="1" applyAlignment="1">
      <alignment vertical="center"/>
    </xf>
    <xf numFmtId="1" fontId="46" fillId="33" borderId="18" xfId="0" applyNumberFormat="1" applyFont="1" applyFill="1" applyBorder="1" applyAlignment="1">
      <alignment vertical="center"/>
    </xf>
    <xf numFmtId="0" fontId="46" fillId="33" borderId="18" xfId="0" applyFont="1" applyFill="1" applyBorder="1" applyAlignment="1">
      <alignment horizontal="center" vertical="center" wrapText="1"/>
    </xf>
    <xf numFmtId="2" fontId="46" fillId="33" borderId="24" xfId="0" applyNumberFormat="1" applyFont="1" applyFill="1" applyBorder="1" applyAlignment="1">
      <alignment horizontal="right" vertical="center"/>
    </xf>
    <xf numFmtId="0" fontId="46" fillId="33" borderId="18" xfId="0" applyFont="1" applyFill="1" applyBorder="1" applyAlignment="1">
      <alignment horizontal="left" wrapText="1"/>
    </xf>
    <xf numFmtId="0" fontId="46" fillId="33" borderId="18" xfId="0" applyFont="1" applyFill="1" applyBorder="1" applyAlignment="1">
      <alignment horizontal="center" wrapText="1"/>
    </xf>
    <xf numFmtId="0" fontId="46" fillId="33" borderId="18" xfId="61" applyFont="1" applyFill="1" applyBorder="1" applyAlignment="1">
      <alignment horizontal="center" vertical="center" wrapText="1"/>
      <protection/>
    </xf>
    <xf numFmtId="0" fontId="46" fillId="33" borderId="18" xfId="59" applyFont="1" applyFill="1" applyBorder="1" applyAlignment="1">
      <alignment horizontal="left" vertical="center" wrapText="1"/>
      <protection/>
    </xf>
    <xf numFmtId="0" fontId="46" fillId="33" borderId="18" xfId="59" applyFont="1" applyFill="1" applyBorder="1" applyAlignment="1">
      <alignment horizontal="center" vertical="center" wrapText="1"/>
      <protection/>
    </xf>
    <xf numFmtId="4" fontId="46" fillId="33" borderId="26" xfId="0" applyNumberFormat="1" applyFont="1" applyFill="1" applyBorder="1" applyAlignment="1" applyProtection="1">
      <alignment vertical="center"/>
      <protection hidden="1"/>
    </xf>
    <xf numFmtId="0" fontId="46" fillId="33" borderId="18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2" fontId="47" fillId="33" borderId="27" xfId="0" applyNumberFormat="1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2" fontId="46" fillId="33" borderId="1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46" fillId="0" borderId="18" xfId="0" applyNumberFormat="1" applyFont="1" applyBorder="1" applyAlignment="1">
      <alignment/>
    </xf>
    <xf numFmtId="1" fontId="46" fillId="33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49" fontId="46" fillId="33" borderId="18" xfId="0" applyNumberFormat="1" applyFont="1" applyFill="1" applyBorder="1" applyAlignment="1">
      <alignment horizontal="center" vertical="distributed"/>
    </xf>
    <xf numFmtId="0" fontId="46" fillId="33" borderId="18" xfId="61" applyFont="1" applyFill="1" applyBorder="1" applyAlignment="1">
      <alignment horizontal="left" vertical="center" wrapText="1"/>
      <protection/>
    </xf>
    <xf numFmtId="0" fontId="6" fillId="33" borderId="18" xfId="57" applyFont="1" applyFill="1" applyBorder="1" applyAlignment="1">
      <alignment horizontal="left" vertical="center" wrapText="1"/>
      <protection/>
    </xf>
    <xf numFmtId="0" fontId="7" fillId="0" borderId="29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/>
    <dxf>
      <fill>
        <patternFill>
          <bgColor theme="5" tint="0.3999499976634979"/>
        </patternFill>
      </fill>
    </dxf>
    <dxf>
      <numFmt numFmtId="177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90" zoomScaleNormal="90" zoomScalePageLayoutView="0" workbookViewId="0" topLeftCell="A1">
      <selection activeCell="M12" sqref="M12:N12"/>
    </sheetView>
  </sheetViews>
  <sheetFormatPr defaultColWidth="9.140625" defaultRowHeight="12.75"/>
  <cols>
    <col min="1" max="1" width="4.421875" style="55" customWidth="1"/>
    <col min="2" max="2" width="13.8515625" style="1" customWidth="1"/>
    <col min="3" max="3" width="55.140625" style="1" customWidth="1"/>
    <col min="4" max="4" width="6.7109375" style="1" customWidth="1"/>
    <col min="5" max="5" width="10.28125" style="1" customWidth="1"/>
    <col min="6" max="6" width="9.28125" style="1" bestFit="1" customWidth="1"/>
    <col min="7" max="7" width="12.8515625" style="1" customWidth="1"/>
    <col min="8" max="16384" width="9.140625" style="80" customWidth="1"/>
  </cols>
  <sheetData>
    <row r="1" spans="1:7" ht="29.25" customHeight="1">
      <c r="A1" s="136" t="s">
        <v>90</v>
      </c>
      <c r="B1" s="136"/>
      <c r="C1" s="137"/>
      <c r="D1" s="137"/>
      <c r="E1" s="137"/>
      <c r="F1" s="137"/>
      <c r="G1" s="137"/>
    </row>
    <row r="2" ht="15.75">
      <c r="D2" s="81"/>
    </row>
    <row r="3" spans="1:7" ht="49.5" customHeight="1">
      <c r="A3" s="138" t="s">
        <v>184</v>
      </c>
      <c r="B3" s="139"/>
      <c r="C3" s="139"/>
      <c r="D3" s="139"/>
      <c r="E3" s="139"/>
      <c r="F3" s="139"/>
      <c r="G3" s="139"/>
    </row>
    <row r="4" ht="16.5" thickBot="1"/>
    <row r="5" spans="1:7" ht="15.75">
      <c r="A5" s="3" t="s">
        <v>8</v>
      </c>
      <c r="B5" s="2"/>
      <c r="C5" s="11" t="s">
        <v>0</v>
      </c>
      <c r="D5" s="2" t="s">
        <v>9</v>
      </c>
      <c r="E5" s="2" t="s">
        <v>10</v>
      </c>
      <c r="F5" s="2" t="s">
        <v>9</v>
      </c>
      <c r="G5" s="2" t="s">
        <v>15</v>
      </c>
    </row>
    <row r="6" spans="1:7" ht="15.75">
      <c r="A6" s="5" t="s">
        <v>1</v>
      </c>
      <c r="B6" s="4" t="s">
        <v>92</v>
      </c>
      <c r="C6" s="12" t="s">
        <v>2</v>
      </c>
      <c r="D6" s="4" t="s">
        <v>11</v>
      </c>
      <c r="E6" s="4" t="s">
        <v>12</v>
      </c>
      <c r="F6" s="4" t="s">
        <v>16</v>
      </c>
      <c r="G6" s="4" t="s">
        <v>17</v>
      </c>
    </row>
    <row r="7" spans="1:7" ht="16.5" thickBot="1">
      <c r="A7" s="5" t="s">
        <v>3</v>
      </c>
      <c r="B7" s="4"/>
      <c r="C7" s="12" t="s">
        <v>4</v>
      </c>
      <c r="D7" s="4"/>
      <c r="E7" s="4"/>
      <c r="F7" s="4"/>
      <c r="G7" s="4" t="s">
        <v>18</v>
      </c>
    </row>
    <row r="8" spans="1:7" ht="16.5" thickBot="1">
      <c r="A8" s="8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9">
        <v>7</v>
      </c>
    </row>
    <row r="9" spans="1:7" ht="15.75">
      <c r="A9" s="14"/>
      <c r="B9" s="79" t="s">
        <v>100</v>
      </c>
      <c r="C9" s="82" t="s">
        <v>58</v>
      </c>
      <c r="D9" s="15"/>
      <c r="E9" s="15"/>
      <c r="F9" s="15"/>
      <c r="G9" s="16"/>
    </row>
    <row r="10" spans="1:7" ht="15.75">
      <c r="A10" s="56">
        <v>1</v>
      </c>
      <c r="B10" s="93" t="s">
        <v>101</v>
      </c>
      <c r="C10" s="90" t="s">
        <v>19</v>
      </c>
      <c r="D10" s="91" t="s">
        <v>5</v>
      </c>
      <c r="E10" s="92">
        <v>15</v>
      </c>
      <c r="F10" s="75"/>
      <c r="G10" s="76">
        <f aca="true" t="shared" si="0" ref="G10:G16">ROUND(E10*F10,2)</f>
        <v>0</v>
      </c>
    </row>
    <row r="11" spans="1:7" ht="15.75">
      <c r="A11" s="56">
        <v>2</v>
      </c>
      <c r="B11" s="93" t="s">
        <v>102</v>
      </c>
      <c r="C11" s="94" t="s">
        <v>20</v>
      </c>
      <c r="D11" s="95" t="s">
        <v>7</v>
      </c>
      <c r="E11" s="92">
        <v>8</v>
      </c>
      <c r="F11" s="75"/>
      <c r="G11" s="76">
        <f t="shared" si="0"/>
        <v>0</v>
      </c>
    </row>
    <row r="12" spans="1:7" ht="63">
      <c r="A12" s="56">
        <v>3</v>
      </c>
      <c r="B12" s="93" t="s">
        <v>103</v>
      </c>
      <c r="C12" s="102" t="s">
        <v>88</v>
      </c>
      <c r="D12" s="101" t="s">
        <v>6</v>
      </c>
      <c r="E12" s="103">
        <v>40.06</v>
      </c>
      <c r="F12" s="75"/>
      <c r="G12" s="76">
        <f t="shared" si="0"/>
        <v>0</v>
      </c>
    </row>
    <row r="13" spans="1:7" ht="63">
      <c r="A13" s="56">
        <v>4</v>
      </c>
      <c r="B13" s="93" t="s">
        <v>104</v>
      </c>
      <c r="C13" s="102" t="s">
        <v>93</v>
      </c>
      <c r="D13" s="101" t="s">
        <v>6</v>
      </c>
      <c r="E13" s="103">
        <v>11.22</v>
      </c>
      <c r="F13" s="75"/>
      <c r="G13" s="76">
        <f t="shared" si="0"/>
        <v>0</v>
      </c>
    </row>
    <row r="14" spans="1:7" ht="15.75">
      <c r="A14" s="56">
        <v>5</v>
      </c>
      <c r="B14" s="93" t="s">
        <v>105</v>
      </c>
      <c r="C14" s="104" t="s">
        <v>87</v>
      </c>
      <c r="D14" s="101" t="s">
        <v>5</v>
      </c>
      <c r="E14" s="103">
        <v>24</v>
      </c>
      <c r="F14" s="75"/>
      <c r="G14" s="76">
        <f t="shared" si="0"/>
        <v>0</v>
      </c>
    </row>
    <row r="15" spans="1:7" ht="31.5">
      <c r="A15" s="56">
        <v>6</v>
      </c>
      <c r="B15" s="93" t="s">
        <v>106</v>
      </c>
      <c r="C15" s="68" t="s">
        <v>95</v>
      </c>
      <c r="D15" s="69" t="s">
        <v>7</v>
      </c>
      <c r="E15" s="103">
        <v>20</v>
      </c>
      <c r="F15" s="75"/>
      <c r="G15" s="76">
        <f t="shared" si="0"/>
        <v>0</v>
      </c>
    </row>
    <row r="16" spans="1:7" ht="31.5">
      <c r="A16" s="56">
        <v>7</v>
      </c>
      <c r="B16" s="93" t="s">
        <v>107</v>
      </c>
      <c r="C16" s="17" t="s">
        <v>26</v>
      </c>
      <c r="D16" s="18" t="s">
        <v>6</v>
      </c>
      <c r="E16" s="54">
        <v>4.85</v>
      </c>
      <c r="F16" s="19"/>
      <c r="G16" s="20">
        <f t="shared" si="0"/>
        <v>0</v>
      </c>
    </row>
    <row r="17" spans="1:7" ht="15.75">
      <c r="A17" s="21"/>
      <c r="B17" s="22"/>
      <c r="C17" s="23" t="s">
        <v>108</v>
      </c>
      <c r="D17" s="22"/>
      <c r="E17" s="24"/>
      <c r="F17" s="22"/>
      <c r="G17" s="25">
        <f>SUM(G10:G16)</f>
        <v>0</v>
      </c>
    </row>
    <row r="18" spans="1:7" ht="15.75">
      <c r="A18" s="57"/>
      <c r="B18" s="79" t="s">
        <v>109</v>
      </c>
      <c r="C18" s="82" t="s">
        <v>59</v>
      </c>
      <c r="D18" s="26"/>
      <c r="E18" s="27"/>
      <c r="F18" s="27"/>
      <c r="G18" s="28"/>
    </row>
    <row r="19" spans="1:7" ht="63">
      <c r="A19" s="57" t="s">
        <v>37</v>
      </c>
      <c r="B19" s="93" t="s">
        <v>110</v>
      </c>
      <c r="C19" s="127" t="s">
        <v>189</v>
      </c>
      <c r="D19" s="77" t="s">
        <v>6</v>
      </c>
      <c r="E19" s="67">
        <v>105.15</v>
      </c>
      <c r="F19" s="19"/>
      <c r="G19" s="20">
        <f aca="true" t="shared" si="1" ref="G19:G29">ROUND(E19*F19,2)</f>
        <v>0</v>
      </c>
    </row>
    <row r="20" spans="1:7" ht="63">
      <c r="A20" s="57" t="s">
        <v>38</v>
      </c>
      <c r="B20" s="93" t="s">
        <v>111</v>
      </c>
      <c r="C20" s="127" t="s">
        <v>190</v>
      </c>
      <c r="D20" s="69" t="s">
        <v>6</v>
      </c>
      <c r="E20" s="67">
        <v>6.08</v>
      </c>
      <c r="F20" s="19"/>
      <c r="G20" s="20">
        <f t="shared" si="1"/>
        <v>0</v>
      </c>
    </row>
    <row r="21" spans="1:7" ht="31.5">
      <c r="A21" s="57" t="s">
        <v>39</v>
      </c>
      <c r="B21" s="93" t="s">
        <v>112</v>
      </c>
      <c r="C21" s="127" t="s">
        <v>191</v>
      </c>
      <c r="D21" s="69" t="s">
        <v>6</v>
      </c>
      <c r="E21" s="67">
        <v>4.199999999999999</v>
      </c>
      <c r="F21" s="19"/>
      <c r="G21" s="20">
        <f>ROUND(E21*F21,2)</f>
        <v>0</v>
      </c>
    </row>
    <row r="22" spans="1:7" ht="31.5">
      <c r="A22" s="57" t="s">
        <v>40</v>
      </c>
      <c r="B22" s="93" t="s">
        <v>113</v>
      </c>
      <c r="C22" s="83" t="s">
        <v>32</v>
      </c>
      <c r="D22" s="69" t="s">
        <v>6</v>
      </c>
      <c r="E22" s="53">
        <v>5.4</v>
      </c>
      <c r="F22" s="19"/>
      <c r="G22" s="20">
        <f t="shared" si="1"/>
        <v>0</v>
      </c>
    </row>
    <row r="23" spans="1:7" ht="31.5">
      <c r="A23" s="57" t="s">
        <v>164</v>
      </c>
      <c r="B23" s="93" t="s">
        <v>114</v>
      </c>
      <c r="C23" s="71" t="s">
        <v>33</v>
      </c>
      <c r="D23" s="69" t="s">
        <v>6</v>
      </c>
      <c r="E23" s="31">
        <v>5.4</v>
      </c>
      <c r="F23" s="19"/>
      <c r="G23" s="20">
        <f t="shared" si="1"/>
        <v>0</v>
      </c>
    </row>
    <row r="24" spans="1:7" ht="31.5">
      <c r="A24" s="57" t="s">
        <v>41</v>
      </c>
      <c r="B24" s="93" t="s">
        <v>115</v>
      </c>
      <c r="C24" s="71" t="s">
        <v>34</v>
      </c>
      <c r="D24" s="69" t="s">
        <v>6</v>
      </c>
      <c r="E24" s="31">
        <v>2.03</v>
      </c>
      <c r="F24" s="19"/>
      <c r="G24" s="20">
        <f t="shared" si="1"/>
        <v>0</v>
      </c>
    </row>
    <row r="25" spans="1:7" ht="31.5">
      <c r="A25" s="57" t="s">
        <v>42</v>
      </c>
      <c r="B25" s="93" t="s">
        <v>116</v>
      </c>
      <c r="C25" s="68" t="s">
        <v>35</v>
      </c>
      <c r="D25" s="73" t="s">
        <v>6</v>
      </c>
      <c r="E25" s="31">
        <v>12.41</v>
      </c>
      <c r="F25" s="19"/>
      <c r="G25" s="20">
        <f t="shared" si="1"/>
        <v>0</v>
      </c>
    </row>
    <row r="26" spans="1:7" ht="51" customHeight="1">
      <c r="A26" s="57" t="s">
        <v>43</v>
      </c>
      <c r="B26" s="93" t="s">
        <v>117</v>
      </c>
      <c r="C26" s="100" t="s">
        <v>77</v>
      </c>
      <c r="D26" s="101" t="s">
        <v>7</v>
      </c>
      <c r="E26" s="99">
        <v>135</v>
      </c>
      <c r="F26" s="75"/>
      <c r="G26" s="76">
        <f t="shared" si="1"/>
        <v>0</v>
      </c>
    </row>
    <row r="27" spans="1:7" ht="94.5">
      <c r="A27" s="57" t="s">
        <v>165</v>
      </c>
      <c r="B27" s="93" t="s">
        <v>118</v>
      </c>
      <c r="C27" s="78" t="s">
        <v>65</v>
      </c>
      <c r="D27" s="69" t="s">
        <v>6</v>
      </c>
      <c r="E27" s="31">
        <v>27.22</v>
      </c>
      <c r="F27" s="19"/>
      <c r="G27" s="20">
        <f t="shared" si="1"/>
        <v>0</v>
      </c>
    </row>
    <row r="28" spans="1:7" ht="63">
      <c r="A28" s="57" t="s">
        <v>169</v>
      </c>
      <c r="B28" s="93" t="s">
        <v>167</v>
      </c>
      <c r="C28" s="78" t="s">
        <v>66</v>
      </c>
      <c r="D28" s="69" t="s">
        <v>6</v>
      </c>
      <c r="E28" s="31">
        <v>83.91</v>
      </c>
      <c r="F28" s="19"/>
      <c r="G28" s="20">
        <f t="shared" si="1"/>
        <v>0</v>
      </c>
    </row>
    <row r="29" spans="1:7" ht="31.5">
      <c r="A29" s="57" t="s">
        <v>170</v>
      </c>
      <c r="B29" s="93" t="s">
        <v>168</v>
      </c>
      <c r="C29" s="68" t="s">
        <v>166</v>
      </c>
      <c r="D29" s="69" t="s">
        <v>6</v>
      </c>
      <c r="E29" s="31">
        <v>4.199999999999999</v>
      </c>
      <c r="F29" s="19"/>
      <c r="G29" s="20">
        <f t="shared" si="1"/>
        <v>0</v>
      </c>
    </row>
    <row r="30" spans="1:7" ht="15.75">
      <c r="A30" s="57"/>
      <c r="B30" s="33"/>
      <c r="C30" s="23" t="s">
        <v>119</v>
      </c>
      <c r="D30" s="34"/>
      <c r="E30" s="32"/>
      <c r="F30" s="19"/>
      <c r="G30" s="35">
        <f>SUM(G19:G29)</f>
        <v>0</v>
      </c>
    </row>
    <row r="31" spans="1:7" ht="15.75">
      <c r="A31" s="57"/>
      <c r="B31" s="79" t="s">
        <v>120</v>
      </c>
      <c r="C31" s="79" t="s">
        <v>60</v>
      </c>
      <c r="D31" s="79"/>
      <c r="E31" s="32"/>
      <c r="F31" s="19"/>
      <c r="G31" s="29"/>
    </row>
    <row r="32" spans="1:7" ht="31.5">
      <c r="A32" s="57" t="s">
        <v>171</v>
      </c>
      <c r="B32" s="93" t="s">
        <v>121</v>
      </c>
      <c r="C32" s="84" t="s">
        <v>36</v>
      </c>
      <c r="D32" s="69" t="s">
        <v>14</v>
      </c>
      <c r="E32" s="75">
        <v>30</v>
      </c>
      <c r="F32" s="19"/>
      <c r="G32" s="20">
        <f>ROUND(E32*F32,2)</f>
        <v>0</v>
      </c>
    </row>
    <row r="33" spans="1:7" ht="15.75">
      <c r="A33" s="57"/>
      <c r="B33" s="13"/>
      <c r="C33" s="23" t="s">
        <v>122</v>
      </c>
      <c r="D33" s="10"/>
      <c r="E33" s="30"/>
      <c r="F33" s="36"/>
      <c r="G33" s="35">
        <f>SUM(G32:G32)</f>
        <v>0</v>
      </c>
    </row>
    <row r="34" spans="1:7" ht="15.75">
      <c r="A34" s="57"/>
      <c r="B34" s="79" t="s">
        <v>123</v>
      </c>
      <c r="C34" s="79" t="s">
        <v>79</v>
      </c>
      <c r="D34" s="79"/>
      <c r="E34" s="53"/>
      <c r="F34" s="19"/>
      <c r="G34" s="35"/>
    </row>
    <row r="35" spans="1:7" ht="314.25" customHeight="1">
      <c r="A35" s="57" t="s">
        <v>44</v>
      </c>
      <c r="B35" s="93" t="s">
        <v>125</v>
      </c>
      <c r="C35" s="124" t="s">
        <v>185</v>
      </c>
      <c r="D35" s="107" t="s">
        <v>5</v>
      </c>
      <c r="E35" s="105">
        <v>210</v>
      </c>
      <c r="F35" s="99"/>
      <c r="G35" s="108">
        <f aca="true" t="shared" si="2" ref="G35:G40">ROUND(E35*F35,2)</f>
        <v>0</v>
      </c>
    </row>
    <row r="36" spans="1:7" ht="15.75">
      <c r="A36" s="57" t="s">
        <v>172</v>
      </c>
      <c r="B36" s="93" t="s">
        <v>126</v>
      </c>
      <c r="C36" s="109" t="s">
        <v>186</v>
      </c>
      <c r="D36" s="110" t="s">
        <v>13</v>
      </c>
      <c r="E36" s="106">
        <v>1</v>
      </c>
      <c r="F36" s="99"/>
      <c r="G36" s="108">
        <f t="shared" si="2"/>
        <v>0</v>
      </c>
    </row>
    <row r="37" spans="1:7" ht="15.75">
      <c r="A37" s="57" t="s">
        <v>173</v>
      </c>
      <c r="B37" s="93" t="s">
        <v>127</v>
      </c>
      <c r="C37" s="109" t="s">
        <v>188</v>
      </c>
      <c r="D37" s="110" t="s">
        <v>13</v>
      </c>
      <c r="E37" s="106">
        <v>1</v>
      </c>
      <c r="F37" s="99"/>
      <c r="G37" s="108">
        <f t="shared" si="2"/>
        <v>0</v>
      </c>
    </row>
    <row r="38" spans="1:7" ht="47.25">
      <c r="A38" s="57" t="s">
        <v>174</v>
      </c>
      <c r="B38" s="93" t="s">
        <v>128</v>
      </c>
      <c r="C38" s="109" t="s">
        <v>192</v>
      </c>
      <c r="D38" s="110" t="s">
        <v>13</v>
      </c>
      <c r="E38" s="106">
        <v>6</v>
      </c>
      <c r="F38" s="99"/>
      <c r="G38" s="108">
        <f t="shared" si="2"/>
        <v>0</v>
      </c>
    </row>
    <row r="39" spans="1:7" ht="31.5">
      <c r="A39" s="57" t="s">
        <v>175</v>
      </c>
      <c r="B39" s="93" t="s">
        <v>129</v>
      </c>
      <c r="C39" s="109" t="s">
        <v>80</v>
      </c>
      <c r="D39" s="110" t="s">
        <v>5</v>
      </c>
      <c r="E39" s="105">
        <v>210</v>
      </c>
      <c r="F39" s="99"/>
      <c r="G39" s="108">
        <f t="shared" si="2"/>
        <v>0</v>
      </c>
    </row>
    <row r="40" spans="1:7" ht="15.75">
      <c r="A40" s="57" t="s">
        <v>176</v>
      </c>
      <c r="B40" s="93" t="s">
        <v>193</v>
      </c>
      <c r="C40" s="109" t="s">
        <v>81</v>
      </c>
      <c r="D40" s="110" t="s">
        <v>5</v>
      </c>
      <c r="E40" s="105">
        <v>210</v>
      </c>
      <c r="F40" s="99"/>
      <c r="G40" s="108">
        <f t="shared" si="2"/>
        <v>0</v>
      </c>
    </row>
    <row r="41" spans="1:7" ht="15.75">
      <c r="A41" s="57"/>
      <c r="B41" s="13"/>
      <c r="C41" s="23" t="s">
        <v>124</v>
      </c>
      <c r="D41" s="10"/>
      <c r="E41" s="30"/>
      <c r="F41" s="36"/>
      <c r="G41" s="35">
        <f>SUM(G35:G40)</f>
        <v>0</v>
      </c>
    </row>
    <row r="42" spans="1:7" ht="15.75">
      <c r="A42" s="57"/>
      <c r="B42" s="79" t="s">
        <v>130</v>
      </c>
      <c r="C42" s="79" t="s">
        <v>61</v>
      </c>
      <c r="D42" s="79"/>
      <c r="E42" s="70"/>
      <c r="F42" s="37"/>
      <c r="G42" s="40"/>
    </row>
    <row r="43" spans="1:7" ht="15.75">
      <c r="A43" s="57" t="s">
        <v>45</v>
      </c>
      <c r="B43" s="93" t="s">
        <v>131</v>
      </c>
      <c r="C43" s="85" t="s">
        <v>21</v>
      </c>
      <c r="D43" s="86" t="s">
        <v>7</v>
      </c>
      <c r="E43" s="97">
        <v>8</v>
      </c>
      <c r="F43" s="19"/>
      <c r="G43" s="20">
        <f aca="true" t="shared" si="3" ref="G43:G48">ROUND(E43*F43,2)</f>
        <v>0</v>
      </c>
    </row>
    <row r="44" spans="1:7" ht="63">
      <c r="A44" s="57" t="s">
        <v>177</v>
      </c>
      <c r="B44" s="93" t="s">
        <v>132</v>
      </c>
      <c r="C44" s="102" t="s">
        <v>89</v>
      </c>
      <c r="D44" s="18" t="s">
        <v>6</v>
      </c>
      <c r="E44" s="53">
        <v>7.2</v>
      </c>
      <c r="F44" s="19"/>
      <c r="G44" s="20">
        <f t="shared" si="3"/>
        <v>0</v>
      </c>
    </row>
    <row r="45" spans="1:7" ht="15.75">
      <c r="A45" s="57" t="s">
        <v>178</v>
      </c>
      <c r="B45" s="93" t="s">
        <v>133</v>
      </c>
      <c r="C45" s="72" t="s">
        <v>53</v>
      </c>
      <c r="D45" s="69" t="s">
        <v>54</v>
      </c>
      <c r="E45" s="97">
        <v>3.84</v>
      </c>
      <c r="F45" s="19"/>
      <c r="G45" s="20">
        <f t="shared" si="3"/>
        <v>0</v>
      </c>
    </row>
    <row r="46" spans="1:7" ht="15.75">
      <c r="A46" s="57" t="s">
        <v>179</v>
      </c>
      <c r="B46" s="93" t="s">
        <v>134</v>
      </c>
      <c r="C46" s="72" t="s">
        <v>55</v>
      </c>
      <c r="D46" s="69" t="s">
        <v>54</v>
      </c>
      <c r="E46" s="97">
        <v>0.77</v>
      </c>
      <c r="F46" s="19"/>
      <c r="G46" s="20">
        <f t="shared" si="3"/>
        <v>0</v>
      </c>
    </row>
    <row r="47" spans="1:7" ht="15.75">
      <c r="A47" s="57" t="s">
        <v>67</v>
      </c>
      <c r="B47" s="93" t="s">
        <v>135</v>
      </c>
      <c r="C47" s="72" t="s">
        <v>56</v>
      </c>
      <c r="D47" s="69" t="s">
        <v>54</v>
      </c>
      <c r="E47" s="97">
        <v>2.69</v>
      </c>
      <c r="F47" s="19"/>
      <c r="G47" s="20">
        <f t="shared" si="3"/>
        <v>0</v>
      </c>
    </row>
    <row r="48" spans="1:7" ht="15.75">
      <c r="A48" s="57" t="s">
        <v>180</v>
      </c>
      <c r="B48" s="93" t="s">
        <v>136</v>
      </c>
      <c r="C48" s="72" t="s">
        <v>91</v>
      </c>
      <c r="D48" s="69" t="s">
        <v>5</v>
      </c>
      <c r="E48" s="97">
        <v>15</v>
      </c>
      <c r="F48" s="19"/>
      <c r="G48" s="20">
        <f t="shared" si="3"/>
        <v>0</v>
      </c>
    </row>
    <row r="49" spans="1:7" ht="31.5">
      <c r="A49" s="57" t="s">
        <v>181</v>
      </c>
      <c r="B49" s="93" t="s">
        <v>137</v>
      </c>
      <c r="C49" s="68" t="s">
        <v>57</v>
      </c>
      <c r="D49" s="74" t="s">
        <v>5</v>
      </c>
      <c r="E49" s="53">
        <v>12</v>
      </c>
      <c r="F49" s="19"/>
      <c r="G49" s="41">
        <f>E49*F49</f>
        <v>0</v>
      </c>
    </row>
    <row r="50" spans="1:7" ht="31.5">
      <c r="A50" s="57" t="s">
        <v>182</v>
      </c>
      <c r="B50" s="93" t="s">
        <v>138</v>
      </c>
      <c r="C50" s="68" t="s">
        <v>64</v>
      </c>
      <c r="D50" s="74" t="s">
        <v>5</v>
      </c>
      <c r="E50" s="53">
        <v>6</v>
      </c>
      <c r="F50" s="19"/>
      <c r="G50" s="41">
        <f>E50*F50</f>
        <v>0</v>
      </c>
    </row>
    <row r="51" spans="1:7" ht="31.5">
      <c r="A51" s="57" t="s">
        <v>183</v>
      </c>
      <c r="B51" s="93" t="s">
        <v>139</v>
      </c>
      <c r="C51" s="17" t="s">
        <v>96</v>
      </c>
      <c r="D51" s="123" t="s">
        <v>5</v>
      </c>
      <c r="E51" s="53">
        <v>6</v>
      </c>
      <c r="F51" s="19"/>
      <c r="G51" s="41">
        <f>E51*F51</f>
        <v>0</v>
      </c>
    </row>
    <row r="52" spans="1:7" ht="15.75">
      <c r="A52" s="57"/>
      <c r="B52" s="39"/>
      <c r="C52" s="23" t="s">
        <v>140</v>
      </c>
      <c r="D52" s="26"/>
      <c r="E52" s="70"/>
      <c r="F52" s="37"/>
      <c r="G52" s="40">
        <f>SUM(G43:G51)</f>
        <v>0</v>
      </c>
    </row>
    <row r="53" spans="1:7" ht="15.75">
      <c r="A53" s="57"/>
      <c r="B53" s="79" t="s">
        <v>141</v>
      </c>
      <c r="C53" s="79" t="s">
        <v>62</v>
      </c>
      <c r="D53" s="79"/>
      <c r="E53" s="118"/>
      <c r="F53" s="38"/>
      <c r="G53" s="42"/>
    </row>
    <row r="54" spans="1:7" ht="15.75">
      <c r="A54" s="57" t="s">
        <v>68</v>
      </c>
      <c r="B54" s="93" t="s">
        <v>142</v>
      </c>
      <c r="C54" s="62" t="s">
        <v>82</v>
      </c>
      <c r="D54" s="18" t="s">
        <v>13</v>
      </c>
      <c r="E54" s="120">
        <v>3</v>
      </c>
      <c r="F54" s="19"/>
      <c r="G54" s="20">
        <f aca="true" t="shared" si="4" ref="G54:G63">ROUND(E54*F54,2)</f>
        <v>0</v>
      </c>
    </row>
    <row r="55" spans="1:7" ht="15.75">
      <c r="A55" s="57" t="s">
        <v>69</v>
      </c>
      <c r="B55" s="93" t="s">
        <v>143</v>
      </c>
      <c r="C55" s="17" t="s">
        <v>83</v>
      </c>
      <c r="D55" s="18" t="s">
        <v>13</v>
      </c>
      <c r="E55" s="120">
        <v>3</v>
      </c>
      <c r="F55" s="19"/>
      <c r="G55" s="20">
        <f>ROUND(E55*F55,2)</f>
        <v>0</v>
      </c>
    </row>
    <row r="56" spans="1:7" ht="15.75">
      <c r="A56" s="57" t="s">
        <v>70</v>
      </c>
      <c r="B56" s="93" t="s">
        <v>144</v>
      </c>
      <c r="C56" s="17" t="s">
        <v>84</v>
      </c>
      <c r="D56" s="18" t="s">
        <v>13</v>
      </c>
      <c r="E56" s="120">
        <v>37</v>
      </c>
      <c r="F56" s="19"/>
      <c r="G56" s="20">
        <f t="shared" si="4"/>
        <v>0</v>
      </c>
    </row>
    <row r="57" spans="1:7" ht="15.75">
      <c r="A57" s="57" t="s">
        <v>46</v>
      </c>
      <c r="B57" s="93" t="s">
        <v>145</v>
      </c>
      <c r="C57" s="43" t="s">
        <v>85</v>
      </c>
      <c r="D57" s="18" t="s">
        <v>13</v>
      </c>
      <c r="E57" s="120">
        <v>1</v>
      </c>
      <c r="F57" s="19"/>
      <c r="G57" s="20">
        <f t="shared" si="4"/>
        <v>0</v>
      </c>
    </row>
    <row r="58" spans="1:7" ht="15.75">
      <c r="A58" s="57" t="s">
        <v>71</v>
      </c>
      <c r="B58" s="93" t="s">
        <v>146</v>
      </c>
      <c r="C58" s="43" t="s">
        <v>31</v>
      </c>
      <c r="D58" s="26" t="s">
        <v>13</v>
      </c>
      <c r="E58" s="120">
        <v>3</v>
      </c>
      <c r="F58" s="19"/>
      <c r="G58" s="20">
        <f t="shared" si="4"/>
        <v>0</v>
      </c>
    </row>
    <row r="59" spans="1:7" ht="15.75">
      <c r="A59" s="57" t="s">
        <v>72</v>
      </c>
      <c r="B59" s="93" t="s">
        <v>147</v>
      </c>
      <c r="C59" s="43" t="s">
        <v>86</v>
      </c>
      <c r="D59" s="26" t="s">
        <v>13</v>
      </c>
      <c r="E59" s="120">
        <v>52</v>
      </c>
      <c r="F59" s="19"/>
      <c r="G59" s="20">
        <f>ROUND(E59*F59,2)</f>
        <v>0</v>
      </c>
    </row>
    <row r="60" spans="1:7" ht="15.75">
      <c r="A60" s="57" t="s">
        <v>73</v>
      </c>
      <c r="B60" s="93" t="s">
        <v>148</v>
      </c>
      <c r="C60" s="43" t="s">
        <v>97</v>
      </c>
      <c r="D60" s="26" t="s">
        <v>13</v>
      </c>
      <c r="E60" s="120">
        <v>6</v>
      </c>
      <c r="F60" s="19"/>
      <c r="G60" s="20">
        <f>ROUND(E60*F60,2)</f>
        <v>0</v>
      </c>
    </row>
    <row r="61" spans="1:7" ht="15.75">
      <c r="A61" s="57" t="s">
        <v>74</v>
      </c>
      <c r="B61" s="93" t="s">
        <v>149</v>
      </c>
      <c r="C61" s="17" t="s">
        <v>30</v>
      </c>
      <c r="D61" s="18" t="s">
        <v>13</v>
      </c>
      <c r="E61" s="120">
        <v>19</v>
      </c>
      <c r="F61" s="19"/>
      <c r="G61" s="20">
        <f t="shared" si="4"/>
        <v>0</v>
      </c>
    </row>
    <row r="62" spans="1:7" ht="31.5">
      <c r="A62" s="57" t="s">
        <v>47</v>
      </c>
      <c r="B62" s="93" t="s">
        <v>150</v>
      </c>
      <c r="C62" s="98" t="s">
        <v>94</v>
      </c>
      <c r="D62" s="65" t="s">
        <v>5</v>
      </c>
      <c r="E62" s="53">
        <v>200</v>
      </c>
      <c r="F62" s="19"/>
      <c r="G62" s="20">
        <f t="shared" si="4"/>
        <v>0</v>
      </c>
    </row>
    <row r="63" spans="1:7" ht="15.75">
      <c r="A63" s="57" t="s">
        <v>75</v>
      </c>
      <c r="B63" s="93" t="s">
        <v>151</v>
      </c>
      <c r="C63" s="66" t="s">
        <v>27</v>
      </c>
      <c r="D63" s="65" t="s">
        <v>5</v>
      </c>
      <c r="E63" s="97">
        <v>480</v>
      </c>
      <c r="F63" s="19"/>
      <c r="G63" s="20">
        <f t="shared" si="4"/>
        <v>0</v>
      </c>
    </row>
    <row r="64" spans="1:7" ht="15.75">
      <c r="A64" s="57"/>
      <c r="B64" s="39"/>
      <c r="C64" s="23" t="s">
        <v>152</v>
      </c>
      <c r="D64" s="26"/>
      <c r="E64" s="70"/>
      <c r="F64" s="37"/>
      <c r="G64" s="40">
        <f>SUM(G54:G63)</f>
        <v>0</v>
      </c>
    </row>
    <row r="65" spans="1:7" ht="15.75">
      <c r="A65" s="57"/>
      <c r="B65" s="79" t="s">
        <v>153</v>
      </c>
      <c r="C65" s="79" t="s">
        <v>63</v>
      </c>
      <c r="D65" s="79"/>
      <c r="E65" s="70"/>
      <c r="F65" s="37"/>
      <c r="G65" s="44"/>
    </row>
    <row r="66" spans="1:7" ht="15.75">
      <c r="A66" s="57" t="s">
        <v>48</v>
      </c>
      <c r="B66" s="93" t="s">
        <v>154</v>
      </c>
      <c r="C66" s="64" t="s">
        <v>22</v>
      </c>
      <c r="D66" s="63" t="s">
        <v>5</v>
      </c>
      <c r="E66" s="96">
        <v>35</v>
      </c>
      <c r="F66" s="19"/>
      <c r="G66" s="20">
        <f>ROUND(E66*F66,2)</f>
        <v>0</v>
      </c>
    </row>
    <row r="67" spans="1:7" ht="15.75">
      <c r="A67" s="57" t="s">
        <v>49</v>
      </c>
      <c r="B67" s="93" t="s">
        <v>155</v>
      </c>
      <c r="C67" s="61" t="s">
        <v>23</v>
      </c>
      <c r="D67" s="60" t="s">
        <v>13</v>
      </c>
      <c r="E67" s="121">
        <v>2</v>
      </c>
      <c r="F67" s="19"/>
      <c r="G67" s="20">
        <f>ROUND(E67*F67,2)</f>
        <v>0</v>
      </c>
    </row>
    <row r="68" spans="1:7" ht="15.75">
      <c r="A68" s="57" t="s">
        <v>76</v>
      </c>
      <c r="B68" s="93" t="s">
        <v>156</v>
      </c>
      <c r="C68" s="61" t="s">
        <v>28</v>
      </c>
      <c r="D68" s="60" t="s">
        <v>13</v>
      </c>
      <c r="E68" s="122">
        <v>2</v>
      </c>
      <c r="F68" s="19"/>
      <c r="G68" s="20">
        <f>ROUND(E68*F68,2)</f>
        <v>0</v>
      </c>
    </row>
    <row r="69" spans="1:7" ht="36.75" customHeight="1">
      <c r="A69" s="57" t="s">
        <v>50</v>
      </c>
      <c r="B69" s="93" t="s">
        <v>157</v>
      </c>
      <c r="C69" s="98" t="s">
        <v>29</v>
      </c>
      <c r="D69" s="65" t="s">
        <v>13</v>
      </c>
      <c r="E69" s="106">
        <v>2</v>
      </c>
      <c r="F69" s="19"/>
      <c r="G69" s="20">
        <f>ROUND(E69*F69,2)</f>
        <v>0</v>
      </c>
    </row>
    <row r="70" spans="1:7" ht="15.75">
      <c r="A70" s="57"/>
      <c r="B70" s="37"/>
      <c r="C70" s="23" t="s">
        <v>158</v>
      </c>
      <c r="D70" s="26"/>
      <c r="E70" s="70"/>
      <c r="F70" s="19"/>
      <c r="G70" s="40">
        <f>SUM(G66:G69)</f>
        <v>0</v>
      </c>
    </row>
    <row r="71" spans="1:7" ht="15.75">
      <c r="A71" s="57"/>
      <c r="B71" s="79" t="s">
        <v>159</v>
      </c>
      <c r="C71" s="79" t="s">
        <v>78</v>
      </c>
      <c r="D71" s="79"/>
      <c r="E71" s="70"/>
      <c r="F71" s="37"/>
      <c r="G71" s="40"/>
    </row>
    <row r="72" spans="1:7" ht="63">
      <c r="A72" s="57" t="s">
        <v>51</v>
      </c>
      <c r="B72" s="125" t="s">
        <v>160</v>
      </c>
      <c r="C72" s="112" t="s">
        <v>98</v>
      </c>
      <c r="D72" s="113" t="s">
        <v>5</v>
      </c>
      <c r="E72" s="105">
        <v>210</v>
      </c>
      <c r="F72" s="99"/>
      <c r="G72" s="108">
        <f>ROUND(E72*F72,2)</f>
        <v>0</v>
      </c>
    </row>
    <row r="73" spans="1:7" ht="63">
      <c r="A73" s="57" t="s">
        <v>52</v>
      </c>
      <c r="B73" s="125" t="s">
        <v>161</v>
      </c>
      <c r="C73" s="112" t="s">
        <v>99</v>
      </c>
      <c r="D73" s="113" t="s">
        <v>5</v>
      </c>
      <c r="E73" s="105">
        <v>210</v>
      </c>
      <c r="F73" s="99"/>
      <c r="G73" s="108">
        <f>ROUND(E73*F73,2)</f>
        <v>0</v>
      </c>
    </row>
    <row r="74" spans="1:7" ht="63.75" customHeight="1">
      <c r="A74" s="57" t="s">
        <v>194</v>
      </c>
      <c r="B74" s="125" t="s">
        <v>162</v>
      </c>
      <c r="C74" s="126" t="s">
        <v>187</v>
      </c>
      <c r="D74" s="111" t="s">
        <v>5</v>
      </c>
      <c r="E74" s="105">
        <v>210</v>
      </c>
      <c r="F74" s="114"/>
      <c r="G74" s="108">
        <f>ROUND(E74*F74,2)</f>
        <v>0</v>
      </c>
    </row>
    <row r="75" spans="1:7" ht="16.5" thickBot="1">
      <c r="A75" s="57"/>
      <c r="B75" s="115"/>
      <c r="C75" s="23" t="s">
        <v>163</v>
      </c>
      <c r="D75" s="116"/>
      <c r="E75" s="119"/>
      <c r="F75" s="115"/>
      <c r="G75" s="117">
        <f>SUM(G72:G74)</f>
        <v>0</v>
      </c>
    </row>
    <row r="76" spans="1:7" ht="16.5" thickBot="1">
      <c r="A76" s="58"/>
      <c r="B76" s="45"/>
      <c r="C76" s="46" t="s">
        <v>24</v>
      </c>
      <c r="D76" s="47"/>
      <c r="E76" s="48"/>
      <c r="F76" s="48"/>
      <c r="G76" s="49"/>
    </row>
    <row r="77" spans="1:7" ht="15.75">
      <c r="A77" s="59"/>
      <c r="B77" s="87" t="s">
        <v>100</v>
      </c>
      <c r="C77" s="88" t="s">
        <v>58</v>
      </c>
      <c r="D77" s="26"/>
      <c r="E77" s="37"/>
      <c r="F77" s="37"/>
      <c r="G77" s="50">
        <f>G17</f>
        <v>0</v>
      </c>
    </row>
    <row r="78" spans="1:7" ht="15.75">
      <c r="A78" s="59"/>
      <c r="B78" s="87" t="s">
        <v>109</v>
      </c>
      <c r="C78" s="88" t="s">
        <v>59</v>
      </c>
      <c r="D78" s="26"/>
      <c r="E78" s="37"/>
      <c r="F78" s="37"/>
      <c r="G78" s="50">
        <f>G30</f>
        <v>0</v>
      </c>
    </row>
    <row r="79" spans="1:7" ht="15.75">
      <c r="A79" s="59"/>
      <c r="B79" s="87" t="s">
        <v>120</v>
      </c>
      <c r="C79" s="89" t="s">
        <v>60</v>
      </c>
      <c r="D79" s="26"/>
      <c r="E79" s="37"/>
      <c r="F79" s="37"/>
      <c r="G79" s="50">
        <f>G33</f>
        <v>0</v>
      </c>
    </row>
    <row r="80" spans="1:7" ht="15.75">
      <c r="A80" s="59"/>
      <c r="B80" s="87" t="s">
        <v>123</v>
      </c>
      <c r="C80" s="89" t="s">
        <v>79</v>
      </c>
      <c r="D80" s="87"/>
      <c r="E80" s="37"/>
      <c r="F80" s="37"/>
      <c r="G80" s="50">
        <f>G41</f>
        <v>0</v>
      </c>
    </row>
    <row r="81" spans="1:7" ht="15.75">
      <c r="A81" s="59"/>
      <c r="B81" s="87" t="s">
        <v>130</v>
      </c>
      <c r="C81" s="89" t="s">
        <v>61</v>
      </c>
      <c r="D81" s="26"/>
      <c r="E81" s="38"/>
      <c r="F81" s="38"/>
      <c r="G81" s="51">
        <f>G52</f>
        <v>0</v>
      </c>
    </row>
    <row r="82" spans="1:7" ht="15.75">
      <c r="A82" s="59"/>
      <c r="B82" s="87" t="s">
        <v>141</v>
      </c>
      <c r="C82" s="89" t="s">
        <v>62</v>
      </c>
      <c r="D82" s="26"/>
      <c r="E82" s="38"/>
      <c r="F82" s="38"/>
      <c r="G82" s="51">
        <f>G64</f>
        <v>0</v>
      </c>
    </row>
    <row r="83" spans="1:7" ht="15.75">
      <c r="A83" s="59"/>
      <c r="B83" s="87" t="s">
        <v>153</v>
      </c>
      <c r="C83" s="89" t="s">
        <v>63</v>
      </c>
      <c r="D83" s="26"/>
      <c r="E83" s="37"/>
      <c r="F83" s="37"/>
      <c r="G83" s="50">
        <f>G70</f>
        <v>0</v>
      </c>
    </row>
    <row r="84" spans="1:7" ht="16.5" thickBot="1">
      <c r="A84" s="59"/>
      <c r="B84" s="87" t="s">
        <v>159</v>
      </c>
      <c r="C84" s="89" t="s">
        <v>78</v>
      </c>
      <c r="D84" s="87"/>
      <c r="E84" s="37"/>
      <c r="F84" s="37"/>
      <c r="G84" s="50">
        <f>G75</f>
        <v>0</v>
      </c>
    </row>
    <row r="85" spans="1:7" ht="48" thickBot="1">
      <c r="A85" s="130">
        <v>52</v>
      </c>
      <c r="B85" s="45"/>
      <c r="C85" s="128" t="s">
        <v>195</v>
      </c>
      <c r="D85" s="47"/>
      <c r="E85" s="48"/>
      <c r="F85" s="48"/>
      <c r="G85" s="52">
        <f>SUM(G77:G84)</f>
        <v>0</v>
      </c>
    </row>
    <row r="86" spans="1:7" ht="32.25" thickBot="1">
      <c r="A86" s="130">
        <v>53</v>
      </c>
      <c r="B86" s="48"/>
      <c r="C86" s="128" t="s">
        <v>196</v>
      </c>
      <c r="D86" s="47"/>
      <c r="E86" s="48"/>
      <c r="F86" s="48"/>
      <c r="G86" s="52">
        <f>G85*0.05</f>
        <v>0</v>
      </c>
    </row>
    <row r="87" spans="1:7" ht="32.25" thickBot="1">
      <c r="A87" s="130">
        <v>54</v>
      </c>
      <c r="B87" s="48"/>
      <c r="C87" s="128" t="s">
        <v>197</v>
      </c>
      <c r="D87" s="47"/>
      <c r="E87" s="48"/>
      <c r="F87" s="48"/>
      <c r="G87" s="52">
        <f>G85+G86</f>
        <v>0</v>
      </c>
    </row>
    <row r="88" spans="1:7" ht="15.75">
      <c r="A88" s="131"/>
      <c r="B88" s="132"/>
      <c r="C88" s="133"/>
      <c r="D88" s="134"/>
      <c r="E88" s="132"/>
      <c r="F88" s="132"/>
      <c r="G88" s="135"/>
    </row>
    <row r="90" spans="3:7" ht="15.75">
      <c r="C90" s="140" t="s">
        <v>25</v>
      </c>
      <c r="D90" s="141"/>
      <c r="E90" s="141"/>
      <c r="F90" s="141"/>
      <c r="G90" s="141"/>
    </row>
    <row r="96" ht="15.75">
      <c r="G96" s="129"/>
    </row>
    <row r="98" ht="15.75">
      <c r="G98" s="129"/>
    </row>
  </sheetData>
  <sheetProtection/>
  <mergeCells count="3">
    <mergeCell ref="A1:G1"/>
    <mergeCell ref="A3:G3"/>
    <mergeCell ref="C90:G90"/>
  </mergeCells>
  <conditionalFormatting sqref="C35">
    <cfRule type="duplicateValues" priority="2" dxfId="1">
      <formula>AND(COUNTIF($C$35:$C$35,C35)&gt;1,NOT(ISBLANK(C35)))</formula>
    </cfRule>
  </conditionalFormatting>
  <conditionalFormatting sqref="F74">
    <cfRule type="expression" priority="1" dxfId="2">
      <formula>$E74=0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Petkova, Elena</cp:lastModifiedBy>
  <cp:lastPrinted>2011-11-25T11:24:53Z</cp:lastPrinted>
  <dcterms:created xsi:type="dcterms:W3CDTF">2007-09-24T08:44:21Z</dcterms:created>
  <dcterms:modified xsi:type="dcterms:W3CDTF">2019-09-18T11:28:33Z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1664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49554 ЕР Ценова таблица</vt:lpwstr>
  </property>
</Properties>
</file>